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2480" windowHeight="15880" activeTab="0"/>
  </bookViews>
  <sheets>
    <sheet name="Sheet1" sheetId="1" r:id="rId1"/>
  </sheets>
  <definedNames/>
  <calcPr fullCalcOnLoad="1"/>
</workbook>
</file>

<file path=xl/sharedStrings.xml><?xml version="1.0" encoding="utf-8"?>
<sst xmlns="http://schemas.openxmlformats.org/spreadsheetml/2006/main" count="15" uniqueCount="10">
  <si>
    <t>Monitor reading</t>
  </si>
  <si>
    <t>effective Oxygen %</t>
  </si>
  <si>
    <t>pressure factor compared with sea level</t>
  </si>
  <si>
    <t>Enter Location Height in feet</t>
  </si>
  <si>
    <t xml:space="preserve">  Location Height in Meters</t>
  </si>
  <si>
    <t>Enter Sea level pressure</t>
  </si>
  <si>
    <t>Effective H in Feet</t>
  </si>
  <si>
    <t>Effective H in meters</t>
  </si>
  <si>
    <t>Partial pressure  Oxygen</t>
  </si>
  <si>
    <r>
      <t>Enter genuine altitude in feet in</t>
    </r>
    <r>
      <rPr>
        <b/>
        <sz val="11"/>
        <color indexed="10"/>
        <rFont val="Arial"/>
        <family val="2"/>
      </rPr>
      <t xml:space="preserve"> red</t>
    </r>
    <r>
      <rPr>
        <b/>
        <sz val="11"/>
        <rFont val="Arial"/>
        <family val="2"/>
      </rPr>
      <t xml:space="preserve"> square, and sea-level pressure in </t>
    </r>
    <r>
      <rPr>
        <b/>
        <sz val="11"/>
        <color indexed="57"/>
        <rFont val="Arial"/>
        <family val="2"/>
      </rPr>
      <t>green</t>
    </r>
    <r>
      <rPr>
        <b/>
        <sz val="11"/>
        <rFont val="Arial"/>
        <family val="2"/>
      </rPr>
      <t xml:space="preserve"> square. Go down yellow column to observed oxygen content (calibrate at 20.9 outside hypoxic environment), read off effective oxygen content and effective altitudes, and also partial pressure of oxygen.           Units for the Partial pressure column is the SAME as you use for the pressure in the green box.</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</si>
</sst>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
  </numFmts>
  <fonts count="42">
    <font>
      <sz val="10"/>
      <name val="Arial"/>
      <family val="0"/>
    </font>
    <font>
      <b/>
      <u val="single"/>
      <sz val="10"/>
      <name val="Arial"/>
      <family val="2"/>
    </font>
    <font>
      <b/>
      <sz val="10"/>
      <name val="Arial"/>
      <family val="2"/>
    </font>
    <font>
      <b/>
      <sz val="11"/>
      <name val="Arial"/>
      <family val="2"/>
    </font>
    <font>
      <sz val="8"/>
      <name val="Arial"/>
      <family val="2"/>
    </font>
    <font>
      <b/>
      <sz val="10"/>
      <color indexed="8"/>
      <name val="Arial"/>
      <family val="2"/>
    </font>
    <font>
      <b/>
      <sz val="11"/>
      <color indexed="10"/>
      <name val="Arial"/>
      <family val="2"/>
    </font>
    <font>
      <b/>
      <sz val="11"/>
      <color indexed="57"/>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17"/>
        <bgColor indexed="64"/>
      </patternFill>
    </fill>
    <fill>
      <patternFill patternType="solid">
        <fgColor indexed="45"/>
        <bgColor indexed="64"/>
      </patternFill>
    </fill>
    <fill>
      <patternFill patternType="solid">
        <fgColor indexed="1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Alignment="1">
      <alignment/>
    </xf>
    <xf numFmtId="2" fontId="0" fillId="0" borderId="0" xfId="0" applyNumberFormat="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protection/>
    </xf>
    <xf numFmtId="0" fontId="0" fillId="33" borderId="0" xfId="0" applyFont="1" applyFill="1" applyAlignment="1" applyProtection="1">
      <alignment horizontal="center"/>
      <protection/>
    </xf>
    <xf numFmtId="2" fontId="0" fillId="34" borderId="0" xfId="0" applyNumberFormat="1" applyFill="1" applyAlignment="1" applyProtection="1">
      <alignment horizontal="center"/>
      <protection/>
    </xf>
    <xf numFmtId="3" fontId="0" fillId="35" borderId="0" xfId="0" applyNumberFormat="1" applyFill="1" applyAlignment="1" applyProtection="1">
      <alignment horizontal="center"/>
      <protection/>
    </xf>
    <xf numFmtId="3" fontId="0" fillId="36" borderId="0" xfId="0" applyNumberFormat="1" applyFill="1" applyAlignment="1" applyProtection="1">
      <alignment horizontal="center"/>
      <protection/>
    </xf>
    <xf numFmtId="0" fontId="1" fillId="0" borderId="0" xfId="0" applyFont="1" applyAlignment="1" applyProtection="1">
      <alignment/>
      <protection/>
    </xf>
    <xf numFmtId="0" fontId="0" fillId="33" borderId="0" xfId="0" applyFill="1" applyAlignment="1" applyProtection="1">
      <alignment horizontal="center"/>
      <protection/>
    </xf>
    <xf numFmtId="3" fontId="0" fillId="0" borderId="0" xfId="0" applyNumberFormat="1" applyAlignment="1" applyProtection="1">
      <alignment horizontal="center"/>
      <protection/>
    </xf>
    <xf numFmtId="0" fontId="3" fillId="0" borderId="0" xfId="0" applyFont="1" applyAlignment="1" applyProtection="1">
      <alignment horizontal="left" wrapText="1"/>
      <protection/>
    </xf>
    <xf numFmtId="0" fontId="0" fillId="0" borderId="0" xfId="0" applyAlignment="1" applyProtection="1">
      <alignment horizontal="left" wrapText="1"/>
      <protection/>
    </xf>
    <xf numFmtId="3" fontId="0" fillId="0" borderId="0" xfId="0" applyNumberFormat="1" applyFont="1" applyFill="1" applyAlignment="1" applyProtection="1">
      <alignment horizontal="center"/>
      <protection/>
    </xf>
    <xf numFmtId="0" fontId="2" fillId="33" borderId="0" xfId="0" applyFont="1" applyFill="1" applyAlignment="1" applyProtection="1">
      <alignment horizontal="center" wrapText="1"/>
      <protection/>
    </xf>
    <xf numFmtId="2" fontId="1" fillId="34" borderId="0" xfId="0" applyNumberFormat="1" applyFont="1" applyFill="1" applyAlignment="1" applyProtection="1">
      <alignment horizontal="center" wrapText="1"/>
      <protection/>
    </xf>
    <xf numFmtId="3" fontId="1" fillId="35" borderId="0" xfId="0" applyNumberFormat="1" applyFont="1" applyFill="1" applyAlignment="1" applyProtection="1">
      <alignment horizontal="center" wrapText="1"/>
      <protection/>
    </xf>
    <xf numFmtId="3" fontId="1" fillId="36" borderId="0" xfId="0" applyNumberFormat="1" applyFont="1" applyFill="1" applyAlignment="1" applyProtection="1">
      <alignment horizontal="center" wrapText="1"/>
      <protection/>
    </xf>
    <xf numFmtId="0" fontId="0" fillId="0" borderId="0" xfId="0" applyAlignment="1" applyProtection="1">
      <alignment wrapText="1"/>
      <protection/>
    </xf>
    <xf numFmtId="172" fontId="0" fillId="0" borderId="0" xfId="0" applyNumberFormat="1" applyAlignment="1" applyProtection="1">
      <alignment horizontal="center"/>
      <protection/>
    </xf>
    <xf numFmtId="0" fontId="5" fillId="37" borderId="0" xfId="0" applyFont="1" applyFill="1" applyAlignment="1" applyProtection="1">
      <alignment horizontal="left" wrapText="1"/>
      <protection/>
    </xf>
    <xf numFmtId="173" fontId="0" fillId="0" borderId="0" xfId="0" applyNumberFormat="1" applyAlignment="1" applyProtection="1">
      <alignment horizontal="left" wrapText="1"/>
      <protection/>
    </xf>
    <xf numFmtId="173" fontId="0" fillId="0" borderId="0" xfId="0" applyNumberFormat="1" applyAlignment="1" applyProtection="1">
      <alignment horizontal="center"/>
      <protection/>
    </xf>
    <xf numFmtId="173" fontId="1" fillId="38" borderId="0" xfId="0" applyNumberFormat="1" applyFont="1" applyFill="1" applyAlignment="1" applyProtection="1">
      <alignment horizontal="center" wrapText="1"/>
      <protection/>
    </xf>
    <xf numFmtId="173" fontId="0" fillId="38" borderId="0" xfId="0" applyNumberFormat="1" applyFill="1" applyAlignment="1" applyProtection="1">
      <alignment horizontal="center"/>
      <protection/>
    </xf>
    <xf numFmtId="173" fontId="0" fillId="0" borderId="0" xfId="0" applyNumberFormat="1" applyAlignment="1" applyProtection="1">
      <alignment/>
      <protection/>
    </xf>
    <xf numFmtId="3" fontId="2" fillId="39" borderId="0" xfId="0" applyNumberFormat="1" applyFont="1" applyFill="1" applyAlignment="1" applyProtection="1">
      <alignment horizontal="left" wrapText="1"/>
      <protection locked="0"/>
    </xf>
    <xf numFmtId="2" fontId="0" fillId="0" borderId="0" xfId="0" applyNumberFormat="1" applyAlignment="1" applyProtection="1">
      <alignment horizontal="center"/>
      <protection/>
    </xf>
    <xf numFmtId="2" fontId="4" fillId="0" borderId="0" xfId="0" applyNumberFormat="1" applyFont="1" applyAlignment="1" applyProtection="1">
      <alignment horizontal="center"/>
      <protection/>
    </xf>
    <xf numFmtId="173" fontId="3" fillId="0" borderId="0" xfId="0" applyNumberFormat="1" applyFont="1" applyAlignment="1" applyProtection="1">
      <alignment horizontal="left" vertical="center" wrapText="1"/>
      <protection/>
    </xf>
    <xf numFmtId="173" fontId="0" fillId="0" borderId="0" xfId="0" applyNumberFormat="1" applyAlignment="1" applyProtection="1">
      <alignment horizontal="left" vertical="center" wrapText="1"/>
      <protection/>
    </xf>
    <xf numFmtId="0" fontId="3" fillId="0" borderId="0" xfId="0" applyFont="1" applyAlignment="1" applyProtection="1">
      <alignment horizont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7"/>
  <sheetViews>
    <sheetView tabSelected="1" workbookViewId="0" topLeftCell="A1">
      <selection activeCell="L2" sqref="L2"/>
    </sheetView>
  </sheetViews>
  <sheetFormatPr defaultColWidth="9.140625" defaultRowHeight="12.75"/>
  <cols>
    <col min="1" max="1" width="8.421875" style="2" customWidth="1"/>
    <col min="2" max="2" width="10.140625" style="1" customWidth="1"/>
    <col min="3" max="3" width="10.421875" style="10" customWidth="1"/>
    <col min="4" max="4" width="9.140625" style="10" customWidth="1"/>
    <col min="5" max="5" width="9.421875" style="22" customWidth="1"/>
    <col min="6" max="6" width="4.421875" style="3" customWidth="1"/>
    <col min="7" max="7" width="10.28125" style="3" customWidth="1"/>
    <col min="8" max="9" width="8.421875" style="3" customWidth="1"/>
    <col min="10" max="10" width="9.140625" style="3" customWidth="1"/>
    <col min="11" max="11" width="8.00390625" style="25" customWidth="1"/>
    <col min="12" max="16384" width="9.140625" style="3" customWidth="1"/>
  </cols>
  <sheetData>
    <row r="1" spans="1:10" ht="94.5" customHeight="1">
      <c r="A1" s="29" t="s">
        <v>9</v>
      </c>
      <c r="B1" s="30"/>
      <c r="C1" s="30"/>
      <c r="D1" s="30"/>
      <c r="E1" s="30"/>
      <c r="F1" s="30"/>
      <c r="G1" s="30"/>
      <c r="H1" s="30"/>
      <c r="I1" s="30"/>
      <c r="J1" s="30"/>
    </row>
    <row r="2" spans="1:10" ht="36" customHeight="1">
      <c r="A2" s="31" t="s">
        <v>3</v>
      </c>
      <c r="B2" s="31"/>
      <c r="C2" s="31"/>
      <c r="D2" s="26">
        <v>0</v>
      </c>
      <c r="E2" s="21"/>
      <c r="F2" s="12"/>
      <c r="G2" s="31" t="s">
        <v>5</v>
      </c>
      <c r="H2" s="31"/>
      <c r="I2" s="31"/>
      <c r="J2" s="20">
        <v>760</v>
      </c>
    </row>
    <row r="3" spans="1:10" ht="16.5" customHeight="1">
      <c r="A3" s="11"/>
      <c r="B3" s="12"/>
      <c r="C3" s="12"/>
      <c r="D3" s="12"/>
      <c r="E3" s="21"/>
      <c r="F3" s="12"/>
      <c r="G3" s="12"/>
      <c r="H3" s="12"/>
      <c r="I3" s="12"/>
      <c r="J3" s="12"/>
    </row>
    <row r="4" spans="1:4" ht="12">
      <c r="A4" s="27" t="s">
        <v>4</v>
      </c>
      <c r="B4" s="27"/>
      <c r="C4" s="27"/>
      <c r="D4" s="13">
        <f>D2/3.28</f>
        <v>0</v>
      </c>
    </row>
    <row r="5" spans="1:4" ht="12">
      <c r="A5" s="28" t="s">
        <v>2</v>
      </c>
      <c r="B5" s="28"/>
      <c r="C5" s="28"/>
      <c r="D5" s="19">
        <f>(1/0.9999591)*(POWER((3.721877-(D4*0.0000842288)),5.2561))/1000</f>
        <v>0.999999995686887</v>
      </c>
    </row>
    <row r="6" spans="1:11" s="18" customFormat="1" ht="45.75" customHeight="1">
      <c r="A6" s="14" t="s">
        <v>0</v>
      </c>
      <c r="B6" s="15" t="s">
        <v>1</v>
      </c>
      <c r="C6" s="16" t="s">
        <v>6</v>
      </c>
      <c r="D6" s="17" t="s">
        <v>7</v>
      </c>
      <c r="E6" s="23" t="s">
        <v>8</v>
      </c>
      <c r="G6" s="14" t="s">
        <v>0</v>
      </c>
      <c r="H6" s="15" t="s">
        <v>1</v>
      </c>
      <c r="I6" s="16" t="s">
        <v>6</v>
      </c>
      <c r="J6" s="17" t="s">
        <v>7</v>
      </c>
      <c r="K6" s="23" t="s">
        <v>8</v>
      </c>
    </row>
    <row r="7" spans="1:11" s="8" customFormat="1" ht="12">
      <c r="A7" s="4">
        <v>20.9</v>
      </c>
      <c r="B7" s="5">
        <f>A7*$D$5</f>
        <v>20.899999909855936</v>
      </c>
      <c r="C7" s="6">
        <f aca="true" t="shared" si="0" ref="C7:C13">10*ROUND(8153.9*(1.783-(POWER((B7),0.190254))),0)</f>
        <v>0</v>
      </c>
      <c r="D7" s="7">
        <f>10*ROUND(2485.3*(1.783-(POWER((B7),0.190254))),0)</f>
        <v>0</v>
      </c>
      <c r="E7" s="24">
        <f aca="true" t="shared" si="1" ref="E7:E42">$J$2*$D$5*A7/100</f>
        <v>158.8399993149051</v>
      </c>
      <c r="G7" s="4">
        <v>13.7</v>
      </c>
      <c r="H7" s="5">
        <f>G7*$D$5</f>
        <v>13.699999940910352</v>
      </c>
      <c r="I7" s="6">
        <f aca="true" t="shared" si="2" ref="I7:I42">10*ROUND(8153.9*(1.783-(POWER((H7),0.190254))),0)</f>
        <v>11220</v>
      </c>
      <c r="J7" s="7">
        <f>10*ROUND(2485.3*(1.783-(POWER((H7),0.190254))),0)</f>
        <v>3420</v>
      </c>
      <c r="K7" s="24">
        <f aca="true" t="shared" si="3" ref="K7:K42">$J$2*$D$5*G7/100</f>
        <v>104.11999955091868</v>
      </c>
    </row>
    <row r="8" spans="1:11" ht="12">
      <c r="A8" s="9">
        <f>A7-0.2</f>
        <v>20.7</v>
      </c>
      <c r="B8" s="5">
        <f>A8*$D$5</f>
        <v>20.69999991071856</v>
      </c>
      <c r="C8" s="6">
        <f t="shared" si="0"/>
        <v>260</v>
      </c>
      <c r="D8" s="7">
        <f>10*ROUND(2485.3*(1.783-(POWER((B8),0.190254))),0)</f>
        <v>80</v>
      </c>
      <c r="E8" s="24">
        <f t="shared" si="1"/>
        <v>157.31999932146107</v>
      </c>
      <c r="G8" s="9">
        <f>G7-0.2</f>
        <v>13.5</v>
      </c>
      <c r="H8" s="5">
        <f>G8*$D$5</f>
        <v>13.499999941772975</v>
      </c>
      <c r="I8" s="6">
        <f t="shared" si="2"/>
        <v>11600</v>
      </c>
      <c r="J8" s="7">
        <f>10*ROUND(2485.3*(1.783-(POWER((H8),0.190254))),0)</f>
        <v>3530</v>
      </c>
      <c r="K8" s="24">
        <f t="shared" si="3"/>
        <v>102.5999995574746</v>
      </c>
    </row>
    <row r="9" spans="1:11" ht="12">
      <c r="A9" s="9">
        <f aca="true" t="shared" si="4" ref="A9:A42">A8-0.2</f>
        <v>20.5</v>
      </c>
      <c r="B9" s="5">
        <f aca="true" t="shared" si="5" ref="B9:B42">A9*$D$5</f>
        <v>20.499999911581185</v>
      </c>
      <c r="C9" s="6">
        <f t="shared" si="0"/>
        <v>530</v>
      </c>
      <c r="D9" s="7">
        <f aca="true" t="shared" si="6" ref="D9:D42">10*ROUND(2485.3*(1.783-(POWER((B9),0.190254))),0)</f>
        <v>160</v>
      </c>
      <c r="E9" s="24">
        <f t="shared" si="1"/>
        <v>155.79999932801698</v>
      </c>
      <c r="G9" s="9">
        <f aca="true" t="shared" si="7" ref="G9:G42">G8-0.2</f>
        <v>13.3</v>
      </c>
      <c r="H9" s="5">
        <f aca="true" t="shared" si="8" ref="H9:H42">G9*$D$5</f>
        <v>13.299999942635598</v>
      </c>
      <c r="I9" s="6">
        <f t="shared" si="2"/>
        <v>11980</v>
      </c>
      <c r="J9" s="7">
        <f aca="true" t="shared" si="9" ref="J9:J42">10*ROUND(2485.3*(1.783-(POWER((H9),0.190254))),0)</f>
        <v>3650</v>
      </c>
      <c r="K9" s="24">
        <f t="shared" si="3"/>
        <v>101.07999956403053</v>
      </c>
    </row>
    <row r="10" spans="1:11" ht="12">
      <c r="A10" s="9">
        <f t="shared" si="4"/>
        <v>20.3</v>
      </c>
      <c r="B10" s="5">
        <f t="shared" si="5"/>
        <v>20.299999912443806</v>
      </c>
      <c r="C10" s="6">
        <f t="shared" si="0"/>
        <v>800</v>
      </c>
      <c r="D10" s="7">
        <f t="shared" si="6"/>
        <v>240</v>
      </c>
      <c r="E10" s="24">
        <f t="shared" si="1"/>
        <v>154.27999933457292</v>
      </c>
      <c r="G10" s="9">
        <f t="shared" si="7"/>
        <v>13.100000000000001</v>
      </c>
      <c r="H10" s="5">
        <f t="shared" si="8"/>
        <v>13.099999943498222</v>
      </c>
      <c r="I10" s="6">
        <f t="shared" si="2"/>
        <v>12360</v>
      </c>
      <c r="J10" s="7">
        <f t="shared" si="9"/>
        <v>3770</v>
      </c>
      <c r="K10" s="24">
        <f t="shared" si="3"/>
        <v>99.55999957058648</v>
      </c>
    </row>
    <row r="11" spans="1:11" ht="12">
      <c r="A11" s="9">
        <f t="shared" si="4"/>
        <v>20.1</v>
      </c>
      <c r="B11" s="5">
        <f t="shared" si="5"/>
        <v>20.09999991330643</v>
      </c>
      <c r="C11" s="6">
        <f t="shared" si="0"/>
        <v>1070</v>
      </c>
      <c r="D11" s="7">
        <f t="shared" si="6"/>
        <v>330</v>
      </c>
      <c r="E11" s="24">
        <f t="shared" si="1"/>
        <v>152.75999934112886</v>
      </c>
      <c r="G11" s="9">
        <f t="shared" si="7"/>
        <v>12.900000000000002</v>
      </c>
      <c r="H11" s="5">
        <f t="shared" si="8"/>
        <v>12.899999944360845</v>
      </c>
      <c r="I11" s="6">
        <f t="shared" si="2"/>
        <v>12750</v>
      </c>
      <c r="J11" s="7">
        <f t="shared" si="9"/>
        <v>3890</v>
      </c>
      <c r="K11" s="24">
        <f t="shared" si="3"/>
        <v>98.03999957714241</v>
      </c>
    </row>
    <row r="12" spans="1:11" ht="12">
      <c r="A12" s="9">
        <f t="shared" si="4"/>
        <v>19.900000000000002</v>
      </c>
      <c r="B12" s="5">
        <f t="shared" si="5"/>
        <v>19.899999914169054</v>
      </c>
      <c r="C12" s="6">
        <f t="shared" si="0"/>
        <v>1350</v>
      </c>
      <c r="D12" s="7">
        <f t="shared" si="6"/>
        <v>410</v>
      </c>
      <c r="E12" s="24">
        <f t="shared" si="1"/>
        <v>151.2399993476848</v>
      </c>
      <c r="G12" s="9">
        <f t="shared" si="7"/>
        <v>12.700000000000003</v>
      </c>
      <c r="H12" s="5">
        <f t="shared" si="8"/>
        <v>12.699999945223468</v>
      </c>
      <c r="I12" s="6">
        <f t="shared" si="2"/>
        <v>13140</v>
      </c>
      <c r="J12" s="7">
        <f t="shared" si="9"/>
        <v>4010</v>
      </c>
      <c r="K12" s="24">
        <f t="shared" si="3"/>
        <v>96.51999958369835</v>
      </c>
    </row>
    <row r="13" spans="1:11" ht="12">
      <c r="A13" s="9">
        <f t="shared" si="4"/>
        <v>19.700000000000003</v>
      </c>
      <c r="B13" s="5">
        <f t="shared" si="5"/>
        <v>19.69999991503168</v>
      </c>
      <c r="C13" s="6">
        <f t="shared" si="0"/>
        <v>1620</v>
      </c>
      <c r="D13" s="7">
        <f t="shared" si="6"/>
        <v>490</v>
      </c>
      <c r="E13" s="24">
        <f t="shared" si="1"/>
        <v>149.71999935424074</v>
      </c>
      <c r="G13" s="9">
        <f t="shared" si="7"/>
        <v>12.500000000000004</v>
      </c>
      <c r="H13" s="5">
        <f t="shared" si="8"/>
        <v>12.499999946086092</v>
      </c>
      <c r="I13" s="6">
        <f t="shared" si="2"/>
        <v>13540</v>
      </c>
      <c r="J13" s="7">
        <f t="shared" si="9"/>
        <v>4130</v>
      </c>
      <c r="K13" s="24">
        <f t="shared" si="3"/>
        <v>94.99999959025428</v>
      </c>
    </row>
    <row r="14" spans="1:11" ht="12">
      <c r="A14" s="9">
        <f t="shared" si="4"/>
        <v>19.500000000000004</v>
      </c>
      <c r="B14" s="5">
        <f t="shared" si="5"/>
        <v>19.4999999158943</v>
      </c>
      <c r="C14" s="6">
        <f aca="true" t="shared" si="10" ref="C14:C42">10*ROUND(8153.9*(1.783-(POWER((B14),0.190254))),0)</f>
        <v>1900</v>
      </c>
      <c r="D14" s="7">
        <f t="shared" si="6"/>
        <v>580</v>
      </c>
      <c r="E14" s="24">
        <f t="shared" si="1"/>
        <v>148.19999936079668</v>
      </c>
      <c r="G14" s="9">
        <f t="shared" si="7"/>
        <v>12.300000000000004</v>
      </c>
      <c r="H14" s="5">
        <f t="shared" si="8"/>
        <v>12.299999946948715</v>
      </c>
      <c r="I14" s="6">
        <f t="shared" si="2"/>
        <v>13950</v>
      </c>
      <c r="J14" s="7">
        <f t="shared" si="9"/>
        <v>4250</v>
      </c>
      <c r="K14" s="24">
        <f t="shared" si="3"/>
        <v>93.47999959681023</v>
      </c>
    </row>
    <row r="15" spans="1:11" ht="12">
      <c r="A15" s="9">
        <f t="shared" si="4"/>
        <v>19.300000000000004</v>
      </c>
      <c r="B15" s="5">
        <f t="shared" si="5"/>
        <v>19.299999916756924</v>
      </c>
      <c r="C15" s="6">
        <f t="shared" si="10"/>
        <v>2180</v>
      </c>
      <c r="D15" s="7">
        <f t="shared" si="6"/>
        <v>670</v>
      </c>
      <c r="E15" s="24">
        <f t="shared" si="1"/>
        <v>146.67999936735262</v>
      </c>
      <c r="G15" s="9">
        <f t="shared" si="7"/>
        <v>12.100000000000005</v>
      </c>
      <c r="H15" s="5">
        <f t="shared" si="8"/>
        <v>12.099999947811337</v>
      </c>
      <c r="I15" s="6">
        <f t="shared" si="2"/>
        <v>14350</v>
      </c>
      <c r="J15" s="7">
        <f t="shared" si="9"/>
        <v>4380</v>
      </c>
      <c r="K15" s="24">
        <f t="shared" si="3"/>
        <v>91.95999960336616</v>
      </c>
    </row>
    <row r="16" spans="1:11" ht="12">
      <c r="A16" s="9">
        <f t="shared" si="4"/>
        <v>19.100000000000005</v>
      </c>
      <c r="B16" s="5">
        <f t="shared" si="5"/>
        <v>19.09999991761955</v>
      </c>
      <c r="C16" s="6">
        <f t="shared" si="10"/>
        <v>2470</v>
      </c>
      <c r="D16" s="7">
        <f t="shared" si="6"/>
        <v>750</v>
      </c>
      <c r="E16" s="24">
        <f t="shared" si="1"/>
        <v>145.15999937390856</v>
      </c>
      <c r="G16" s="9">
        <f t="shared" si="7"/>
        <v>11.900000000000006</v>
      </c>
      <c r="H16" s="5">
        <f t="shared" si="8"/>
        <v>11.899999948673962</v>
      </c>
      <c r="I16" s="6">
        <f t="shared" si="2"/>
        <v>14770</v>
      </c>
      <c r="J16" s="7">
        <f t="shared" si="9"/>
        <v>4500</v>
      </c>
      <c r="K16" s="24">
        <f t="shared" si="3"/>
        <v>90.43999960992211</v>
      </c>
    </row>
    <row r="17" spans="1:11" ht="12">
      <c r="A17" s="9">
        <f t="shared" si="4"/>
        <v>18.900000000000006</v>
      </c>
      <c r="B17" s="5">
        <f t="shared" si="5"/>
        <v>18.89999991848217</v>
      </c>
      <c r="C17" s="6">
        <f t="shared" si="10"/>
        <v>2750</v>
      </c>
      <c r="D17" s="7">
        <f t="shared" si="6"/>
        <v>840</v>
      </c>
      <c r="E17" s="24">
        <f t="shared" si="1"/>
        <v>143.63999938046447</v>
      </c>
      <c r="G17" s="9">
        <f t="shared" si="7"/>
        <v>11.700000000000006</v>
      </c>
      <c r="H17" s="5">
        <f t="shared" si="8"/>
        <v>11.699999949536585</v>
      </c>
      <c r="I17" s="6">
        <f t="shared" si="2"/>
        <v>15190</v>
      </c>
      <c r="J17" s="7">
        <f t="shared" si="9"/>
        <v>4630</v>
      </c>
      <c r="K17" s="24">
        <f t="shared" si="3"/>
        <v>88.91999961647804</v>
      </c>
    </row>
    <row r="18" spans="1:11" ht="12">
      <c r="A18" s="9">
        <f t="shared" si="4"/>
        <v>18.700000000000006</v>
      </c>
      <c r="B18" s="5">
        <f t="shared" si="5"/>
        <v>18.699999919344794</v>
      </c>
      <c r="C18" s="6">
        <f t="shared" si="10"/>
        <v>3040</v>
      </c>
      <c r="D18" s="7">
        <f t="shared" si="6"/>
        <v>930</v>
      </c>
      <c r="E18" s="24">
        <f t="shared" si="1"/>
        <v>142.1199993870204</v>
      </c>
      <c r="G18" s="9">
        <f t="shared" si="7"/>
        <v>11.500000000000007</v>
      </c>
      <c r="H18" s="5">
        <f t="shared" si="8"/>
        <v>11.499999950399207</v>
      </c>
      <c r="I18" s="6">
        <f t="shared" si="2"/>
        <v>15620</v>
      </c>
      <c r="J18" s="7">
        <f t="shared" si="9"/>
        <v>4760</v>
      </c>
      <c r="K18" s="24">
        <f t="shared" si="3"/>
        <v>87.39999962303398</v>
      </c>
    </row>
    <row r="19" spans="1:11" ht="12">
      <c r="A19" s="9">
        <f t="shared" si="4"/>
        <v>18.500000000000007</v>
      </c>
      <c r="B19" s="5">
        <f t="shared" si="5"/>
        <v>18.49999992020742</v>
      </c>
      <c r="C19" s="6">
        <f t="shared" si="10"/>
        <v>3330</v>
      </c>
      <c r="D19" s="7">
        <f t="shared" si="6"/>
        <v>1020</v>
      </c>
      <c r="E19" s="24">
        <f t="shared" si="1"/>
        <v>140.59999939357635</v>
      </c>
      <c r="G19" s="9">
        <f t="shared" si="7"/>
        <v>11.300000000000008</v>
      </c>
      <c r="H19" s="5">
        <f t="shared" si="8"/>
        <v>11.299999951261832</v>
      </c>
      <c r="I19" s="6">
        <f t="shared" si="2"/>
        <v>16050</v>
      </c>
      <c r="J19" s="7">
        <f t="shared" si="9"/>
        <v>4890</v>
      </c>
      <c r="K19" s="24">
        <f t="shared" si="3"/>
        <v>85.87999962958992</v>
      </c>
    </row>
    <row r="20" spans="1:11" ht="12">
      <c r="A20" s="9">
        <f t="shared" si="4"/>
        <v>18.300000000000008</v>
      </c>
      <c r="B20" s="5">
        <f t="shared" si="5"/>
        <v>18.29999992107004</v>
      </c>
      <c r="C20" s="6">
        <f t="shared" si="10"/>
        <v>3620</v>
      </c>
      <c r="D20" s="7">
        <f t="shared" si="6"/>
        <v>1100</v>
      </c>
      <c r="E20" s="24">
        <f t="shared" si="1"/>
        <v>139.0799994001323</v>
      </c>
      <c r="G20" s="9">
        <f t="shared" si="7"/>
        <v>11.100000000000009</v>
      </c>
      <c r="H20" s="5">
        <f t="shared" si="8"/>
        <v>11.099999952124454</v>
      </c>
      <c r="I20" s="6">
        <f t="shared" si="2"/>
        <v>16490</v>
      </c>
      <c r="J20" s="7">
        <f t="shared" si="9"/>
        <v>5030</v>
      </c>
      <c r="K20" s="24">
        <f t="shared" si="3"/>
        <v>84.35999963614586</v>
      </c>
    </row>
    <row r="21" spans="1:11" ht="12">
      <c r="A21" s="9">
        <f t="shared" si="4"/>
        <v>18.10000000000001</v>
      </c>
      <c r="B21" s="5">
        <f t="shared" si="5"/>
        <v>18.099999921932664</v>
      </c>
      <c r="C21" s="6">
        <f t="shared" si="10"/>
        <v>3920</v>
      </c>
      <c r="D21" s="7">
        <f t="shared" si="6"/>
        <v>1200</v>
      </c>
      <c r="E21" s="24">
        <f t="shared" si="1"/>
        <v>137.55999940668823</v>
      </c>
      <c r="G21" s="9">
        <f t="shared" si="7"/>
        <v>10.90000000000001</v>
      </c>
      <c r="H21" s="5">
        <f t="shared" si="8"/>
        <v>10.899999952987077</v>
      </c>
      <c r="I21" s="6">
        <f t="shared" si="2"/>
        <v>16930</v>
      </c>
      <c r="J21" s="7">
        <f t="shared" si="9"/>
        <v>5160</v>
      </c>
      <c r="K21" s="24">
        <f t="shared" si="3"/>
        <v>82.83999964270178</v>
      </c>
    </row>
    <row r="22" spans="1:11" ht="12">
      <c r="A22" s="9">
        <f t="shared" si="4"/>
        <v>17.90000000000001</v>
      </c>
      <c r="B22" s="5">
        <f t="shared" si="5"/>
        <v>17.89999992279529</v>
      </c>
      <c r="C22" s="6">
        <f t="shared" si="10"/>
        <v>4220</v>
      </c>
      <c r="D22" s="7">
        <f t="shared" si="6"/>
        <v>1290</v>
      </c>
      <c r="E22" s="24">
        <f t="shared" si="1"/>
        <v>136.03999941324417</v>
      </c>
      <c r="G22" s="9">
        <f t="shared" si="7"/>
        <v>10.70000000000001</v>
      </c>
      <c r="H22" s="5">
        <f t="shared" si="8"/>
        <v>10.699999953849701</v>
      </c>
      <c r="I22" s="6">
        <f t="shared" si="2"/>
        <v>17380</v>
      </c>
      <c r="J22" s="7">
        <f t="shared" si="9"/>
        <v>5300</v>
      </c>
      <c r="K22" s="24">
        <f t="shared" si="3"/>
        <v>81.31999964925772</v>
      </c>
    </row>
    <row r="23" spans="1:11" ht="12">
      <c r="A23" s="9">
        <f t="shared" si="4"/>
        <v>17.70000000000001</v>
      </c>
      <c r="B23" s="5">
        <f t="shared" si="5"/>
        <v>17.69999992365791</v>
      </c>
      <c r="C23" s="6">
        <f t="shared" si="10"/>
        <v>4520</v>
      </c>
      <c r="D23" s="7">
        <f t="shared" si="6"/>
        <v>1380</v>
      </c>
      <c r="E23" s="24">
        <f t="shared" si="1"/>
        <v>134.51999941980011</v>
      </c>
      <c r="G23" s="9">
        <f t="shared" si="7"/>
        <v>10.50000000000001</v>
      </c>
      <c r="H23" s="5">
        <f t="shared" si="8"/>
        <v>10.499999954712324</v>
      </c>
      <c r="I23" s="6">
        <f t="shared" si="2"/>
        <v>17840</v>
      </c>
      <c r="J23" s="7">
        <f t="shared" si="9"/>
        <v>5440</v>
      </c>
      <c r="K23" s="24">
        <f t="shared" si="3"/>
        <v>79.79999965581366</v>
      </c>
    </row>
    <row r="24" spans="1:11" ht="12">
      <c r="A24" s="9">
        <f t="shared" si="4"/>
        <v>17.50000000000001</v>
      </c>
      <c r="B24" s="5">
        <f t="shared" si="5"/>
        <v>17.499999924520534</v>
      </c>
      <c r="C24" s="6">
        <f t="shared" si="10"/>
        <v>4830</v>
      </c>
      <c r="D24" s="7">
        <f t="shared" si="6"/>
        <v>1470</v>
      </c>
      <c r="E24" s="24">
        <f t="shared" si="1"/>
        <v>132.99999942635606</v>
      </c>
      <c r="G24" s="9">
        <f t="shared" si="7"/>
        <v>10.300000000000011</v>
      </c>
      <c r="H24" s="5">
        <f t="shared" si="8"/>
        <v>10.299999955574947</v>
      </c>
      <c r="I24" s="6">
        <f t="shared" si="2"/>
        <v>18310</v>
      </c>
      <c r="J24" s="7">
        <f t="shared" si="9"/>
        <v>5580</v>
      </c>
      <c r="K24" s="24">
        <f t="shared" si="3"/>
        <v>78.2799996623696</v>
      </c>
    </row>
    <row r="25" spans="1:11" ht="12">
      <c r="A25" s="9">
        <f t="shared" si="4"/>
        <v>17.30000000000001</v>
      </c>
      <c r="B25" s="5">
        <f t="shared" si="5"/>
        <v>17.29999992538316</v>
      </c>
      <c r="C25" s="6">
        <f t="shared" si="10"/>
        <v>5130</v>
      </c>
      <c r="D25" s="7">
        <f t="shared" si="6"/>
        <v>1560</v>
      </c>
      <c r="E25" s="24">
        <f t="shared" si="1"/>
        <v>131.479999432912</v>
      </c>
      <c r="G25" s="9">
        <f t="shared" si="7"/>
        <v>10.100000000000012</v>
      </c>
      <c r="H25" s="5">
        <f t="shared" si="8"/>
        <v>10.099999956437571</v>
      </c>
      <c r="I25" s="6">
        <f t="shared" si="2"/>
        <v>18780</v>
      </c>
      <c r="J25" s="7">
        <f t="shared" si="9"/>
        <v>5720</v>
      </c>
      <c r="K25" s="24">
        <f t="shared" si="3"/>
        <v>76.75999966892554</v>
      </c>
    </row>
    <row r="26" spans="1:11" ht="12">
      <c r="A26" s="9">
        <f t="shared" si="4"/>
        <v>17.100000000000012</v>
      </c>
      <c r="B26" s="5">
        <f t="shared" si="5"/>
        <v>17.09999992624578</v>
      </c>
      <c r="C26" s="6">
        <f t="shared" si="10"/>
        <v>5440</v>
      </c>
      <c r="D26" s="7">
        <f t="shared" si="6"/>
        <v>1660</v>
      </c>
      <c r="E26" s="24">
        <f t="shared" si="1"/>
        <v>129.9599994394679</v>
      </c>
      <c r="G26" s="9">
        <f t="shared" si="7"/>
        <v>9.900000000000013</v>
      </c>
      <c r="H26" s="5">
        <f t="shared" si="8"/>
        <v>9.899999957300194</v>
      </c>
      <c r="I26" s="6">
        <f t="shared" si="2"/>
        <v>19260</v>
      </c>
      <c r="J26" s="7">
        <f t="shared" si="9"/>
        <v>5870</v>
      </c>
      <c r="K26" s="24">
        <f t="shared" si="3"/>
        <v>75.23999967548147</v>
      </c>
    </row>
    <row r="27" spans="1:11" ht="12">
      <c r="A27" s="9">
        <f t="shared" si="4"/>
        <v>16.900000000000013</v>
      </c>
      <c r="B27" s="5">
        <f t="shared" si="5"/>
        <v>16.899999927108404</v>
      </c>
      <c r="C27" s="6">
        <f t="shared" si="10"/>
        <v>5760</v>
      </c>
      <c r="D27" s="7">
        <f t="shared" si="6"/>
        <v>1750</v>
      </c>
      <c r="E27" s="24">
        <f t="shared" si="1"/>
        <v>128.43999944602388</v>
      </c>
      <c r="G27" s="9">
        <f t="shared" si="7"/>
        <v>9.700000000000014</v>
      </c>
      <c r="H27" s="5">
        <f t="shared" si="8"/>
        <v>9.699999958162818</v>
      </c>
      <c r="I27" s="6">
        <f t="shared" si="2"/>
        <v>19750</v>
      </c>
      <c r="J27" s="7">
        <f t="shared" si="9"/>
        <v>6020</v>
      </c>
      <c r="K27" s="24">
        <f t="shared" si="3"/>
        <v>73.71999968203741</v>
      </c>
    </row>
    <row r="28" spans="1:11" ht="12">
      <c r="A28" s="9">
        <f t="shared" si="4"/>
        <v>16.700000000000014</v>
      </c>
      <c r="B28" s="5">
        <f t="shared" si="5"/>
        <v>16.699999927971028</v>
      </c>
      <c r="C28" s="6">
        <f t="shared" si="10"/>
        <v>6070</v>
      </c>
      <c r="D28" s="7">
        <f t="shared" si="6"/>
        <v>1850</v>
      </c>
      <c r="E28" s="24">
        <f t="shared" si="1"/>
        <v>126.9199994525798</v>
      </c>
      <c r="G28" s="9">
        <f t="shared" si="7"/>
        <v>9.500000000000014</v>
      </c>
      <c r="H28" s="5">
        <f t="shared" si="8"/>
        <v>9.499999959025441</v>
      </c>
      <c r="I28" s="6">
        <f t="shared" si="2"/>
        <v>20250</v>
      </c>
      <c r="J28" s="7">
        <f t="shared" si="9"/>
        <v>6170</v>
      </c>
      <c r="K28" s="24">
        <f t="shared" si="3"/>
        <v>72.19999968859334</v>
      </c>
    </row>
    <row r="29" spans="1:11" ht="12">
      <c r="A29" s="9">
        <f t="shared" si="4"/>
        <v>16.500000000000014</v>
      </c>
      <c r="B29" s="5">
        <f t="shared" si="5"/>
        <v>16.49999992883365</v>
      </c>
      <c r="C29" s="6">
        <f t="shared" si="10"/>
        <v>6390</v>
      </c>
      <c r="D29" s="7">
        <f t="shared" si="6"/>
        <v>1950</v>
      </c>
      <c r="E29" s="24">
        <f t="shared" si="1"/>
        <v>125.39999945913574</v>
      </c>
      <c r="G29" s="9">
        <f t="shared" si="7"/>
        <v>9.300000000000015</v>
      </c>
      <c r="H29" s="5">
        <f t="shared" si="8"/>
        <v>9.299999959888064</v>
      </c>
      <c r="I29" s="6">
        <f t="shared" si="2"/>
        <v>20750</v>
      </c>
      <c r="J29" s="7">
        <f t="shared" si="9"/>
        <v>6330</v>
      </c>
      <c r="K29" s="24">
        <f t="shared" si="3"/>
        <v>70.67999969514928</v>
      </c>
    </row>
    <row r="30" spans="1:11" ht="12">
      <c r="A30" s="9">
        <f t="shared" si="4"/>
        <v>16.300000000000015</v>
      </c>
      <c r="B30" s="5">
        <f t="shared" si="5"/>
        <v>16.299999929696273</v>
      </c>
      <c r="C30" s="6">
        <f t="shared" si="10"/>
        <v>6710</v>
      </c>
      <c r="D30" s="7">
        <f t="shared" si="6"/>
        <v>2050</v>
      </c>
      <c r="E30" s="24">
        <f t="shared" si="1"/>
        <v>123.87999946569167</v>
      </c>
      <c r="G30" s="9">
        <f t="shared" si="7"/>
        <v>9.100000000000016</v>
      </c>
      <c r="H30" s="5">
        <f t="shared" si="8"/>
        <v>9.099999960750688</v>
      </c>
      <c r="I30" s="6">
        <f t="shared" si="2"/>
        <v>21270</v>
      </c>
      <c r="J30" s="7">
        <f t="shared" si="9"/>
        <v>6480</v>
      </c>
      <c r="K30" s="24">
        <f t="shared" si="3"/>
        <v>69.15999970170522</v>
      </c>
    </row>
    <row r="31" spans="1:11" ht="12">
      <c r="A31" s="9">
        <f t="shared" si="4"/>
        <v>16.100000000000016</v>
      </c>
      <c r="B31" s="5">
        <f t="shared" si="5"/>
        <v>16.099999930558898</v>
      </c>
      <c r="C31" s="6">
        <f t="shared" si="10"/>
        <v>7040</v>
      </c>
      <c r="D31" s="7">
        <f t="shared" si="6"/>
        <v>2140</v>
      </c>
      <c r="E31" s="24">
        <f t="shared" si="1"/>
        <v>122.3599994722476</v>
      </c>
      <c r="G31" s="9">
        <f t="shared" si="7"/>
        <v>8.900000000000016</v>
      </c>
      <c r="H31" s="5">
        <f t="shared" si="8"/>
        <v>8.899999961613311</v>
      </c>
      <c r="I31" s="6">
        <f t="shared" si="2"/>
        <v>21790</v>
      </c>
      <c r="J31" s="7">
        <f t="shared" si="9"/>
        <v>6640</v>
      </c>
      <c r="K31" s="24">
        <f t="shared" si="3"/>
        <v>67.63999970826116</v>
      </c>
    </row>
    <row r="32" spans="1:11" ht="12">
      <c r="A32" s="9">
        <f t="shared" si="4"/>
        <v>15.900000000000016</v>
      </c>
      <c r="B32" s="5">
        <f t="shared" si="5"/>
        <v>15.89999993142152</v>
      </c>
      <c r="C32" s="6">
        <f t="shared" si="10"/>
        <v>7370</v>
      </c>
      <c r="D32" s="7">
        <f t="shared" si="6"/>
        <v>2250</v>
      </c>
      <c r="E32" s="24">
        <f t="shared" si="1"/>
        <v>120.83999947880355</v>
      </c>
      <c r="G32" s="9">
        <f t="shared" si="7"/>
        <v>8.700000000000017</v>
      </c>
      <c r="H32" s="5">
        <f t="shared" si="8"/>
        <v>8.699999962475934</v>
      </c>
      <c r="I32" s="6">
        <f t="shared" si="2"/>
        <v>22330</v>
      </c>
      <c r="J32" s="7">
        <f t="shared" si="9"/>
        <v>6800</v>
      </c>
      <c r="K32" s="24">
        <f t="shared" si="3"/>
        <v>66.1199997148171</v>
      </c>
    </row>
    <row r="33" spans="1:11" ht="12">
      <c r="A33" s="9">
        <f t="shared" si="4"/>
        <v>15.700000000000017</v>
      </c>
      <c r="B33" s="5">
        <f t="shared" si="5"/>
        <v>15.699999932284143</v>
      </c>
      <c r="C33" s="6">
        <f t="shared" si="10"/>
        <v>7700</v>
      </c>
      <c r="D33" s="7">
        <f t="shared" si="6"/>
        <v>2350</v>
      </c>
      <c r="E33" s="24">
        <f t="shared" si="1"/>
        <v>119.31999948535947</v>
      </c>
      <c r="G33" s="9">
        <f t="shared" si="7"/>
        <v>8.500000000000018</v>
      </c>
      <c r="H33" s="5">
        <f t="shared" si="8"/>
        <v>8.499999963338558</v>
      </c>
      <c r="I33" s="6">
        <f t="shared" si="2"/>
        <v>22870</v>
      </c>
      <c r="J33" s="7">
        <f t="shared" si="9"/>
        <v>6970</v>
      </c>
      <c r="K33" s="24">
        <f t="shared" si="3"/>
        <v>64.59999972137304</v>
      </c>
    </row>
    <row r="34" spans="1:11" ht="12">
      <c r="A34" s="9">
        <f t="shared" si="4"/>
        <v>15.500000000000018</v>
      </c>
      <c r="B34" s="5">
        <f t="shared" si="5"/>
        <v>15.499999933146766</v>
      </c>
      <c r="C34" s="6">
        <f t="shared" si="10"/>
        <v>8030</v>
      </c>
      <c r="D34" s="7">
        <f t="shared" si="6"/>
        <v>2450</v>
      </c>
      <c r="E34" s="24">
        <f t="shared" si="1"/>
        <v>117.79999949191543</v>
      </c>
      <c r="G34" s="9">
        <f t="shared" si="7"/>
        <v>8.300000000000018</v>
      </c>
      <c r="H34" s="5">
        <f t="shared" si="8"/>
        <v>8.29999996420118</v>
      </c>
      <c r="I34" s="6">
        <f t="shared" si="2"/>
        <v>23420</v>
      </c>
      <c r="J34" s="7">
        <f t="shared" si="9"/>
        <v>7140</v>
      </c>
      <c r="K34" s="24">
        <f t="shared" si="3"/>
        <v>63.07999972792897</v>
      </c>
    </row>
    <row r="35" spans="1:11" ht="12">
      <c r="A35" s="9">
        <f t="shared" si="4"/>
        <v>15.300000000000018</v>
      </c>
      <c r="B35" s="5">
        <f t="shared" si="5"/>
        <v>15.29999993400939</v>
      </c>
      <c r="C35" s="6">
        <f t="shared" si="10"/>
        <v>8370</v>
      </c>
      <c r="D35" s="7">
        <f t="shared" si="6"/>
        <v>2550</v>
      </c>
      <c r="E35" s="24">
        <f t="shared" si="1"/>
        <v>116.27999949847135</v>
      </c>
      <c r="G35" s="9">
        <f t="shared" si="7"/>
        <v>8.10000000000002</v>
      </c>
      <c r="H35" s="5">
        <f t="shared" si="8"/>
        <v>8.099999965063803</v>
      </c>
      <c r="I35" s="6">
        <f t="shared" si="2"/>
        <v>23990</v>
      </c>
      <c r="J35" s="7">
        <f t="shared" si="9"/>
        <v>7310</v>
      </c>
      <c r="K35" s="24">
        <f t="shared" si="3"/>
        <v>61.55999973448491</v>
      </c>
    </row>
    <row r="36" spans="1:11" ht="12">
      <c r="A36" s="9">
        <f t="shared" si="4"/>
        <v>15.10000000000002</v>
      </c>
      <c r="B36" s="5">
        <f t="shared" si="5"/>
        <v>15.099999934872013</v>
      </c>
      <c r="C36" s="6">
        <f t="shared" si="10"/>
        <v>8710</v>
      </c>
      <c r="D36" s="7">
        <f t="shared" si="6"/>
        <v>2660</v>
      </c>
      <c r="E36" s="24">
        <f t="shared" si="1"/>
        <v>114.7599995050273</v>
      </c>
      <c r="G36" s="9">
        <f t="shared" si="7"/>
        <v>7.900000000000019</v>
      </c>
      <c r="H36" s="5">
        <f t="shared" si="8"/>
        <v>7.899999965926426</v>
      </c>
      <c r="I36" s="6">
        <f t="shared" si="2"/>
        <v>24560</v>
      </c>
      <c r="J36" s="7">
        <f t="shared" si="9"/>
        <v>7490</v>
      </c>
      <c r="K36" s="24">
        <f t="shared" si="3"/>
        <v>60.03999974104084</v>
      </c>
    </row>
    <row r="37" spans="1:11" ht="12">
      <c r="A37" s="9">
        <f t="shared" si="4"/>
        <v>14.90000000000002</v>
      </c>
      <c r="B37" s="5">
        <f t="shared" si="5"/>
        <v>14.899999935734636</v>
      </c>
      <c r="C37" s="6">
        <f t="shared" si="10"/>
        <v>9060</v>
      </c>
      <c r="D37" s="7">
        <f t="shared" si="6"/>
        <v>2760</v>
      </c>
      <c r="E37" s="24">
        <f t="shared" si="1"/>
        <v>113.23999951158322</v>
      </c>
      <c r="G37" s="9">
        <f t="shared" si="7"/>
        <v>7.700000000000019</v>
      </c>
      <c r="H37" s="5">
        <f t="shared" si="8"/>
        <v>7.699999966789049</v>
      </c>
      <c r="I37" s="6">
        <f t="shared" si="2"/>
        <v>25150</v>
      </c>
      <c r="J37" s="7">
        <f t="shared" si="9"/>
        <v>7670</v>
      </c>
      <c r="K37" s="24">
        <f t="shared" si="3"/>
        <v>58.51999974759676</v>
      </c>
    </row>
    <row r="38" spans="1:11" ht="12">
      <c r="A38" s="9">
        <f t="shared" si="4"/>
        <v>14.70000000000002</v>
      </c>
      <c r="B38" s="5">
        <f t="shared" si="5"/>
        <v>14.69999993659726</v>
      </c>
      <c r="C38" s="6">
        <f t="shared" si="10"/>
        <v>9410</v>
      </c>
      <c r="D38" s="7">
        <f t="shared" si="6"/>
        <v>2870</v>
      </c>
      <c r="E38" s="24">
        <f t="shared" si="1"/>
        <v>111.71999951813918</v>
      </c>
      <c r="G38" s="9">
        <f t="shared" si="7"/>
        <v>7.500000000000019</v>
      </c>
      <c r="H38" s="5">
        <f t="shared" si="8"/>
        <v>7.4999999676516715</v>
      </c>
      <c r="I38" s="6">
        <f t="shared" si="2"/>
        <v>25750</v>
      </c>
      <c r="J38" s="7">
        <f t="shared" si="9"/>
        <v>7850</v>
      </c>
      <c r="K38" s="24">
        <f t="shared" si="3"/>
        <v>56.9999997541527</v>
      </c>
    </row>
    <row r="39" spans="1:11" ht="12">
      <c r="A39" s="9">
        <f t="shared" si="4"/>
        <v>14.500000000000021</v>
      </c>
      <c r="B39" s="5">
        <f t="shared" si="5"/>
        <v>14.499999937459883</v>
      </c>
      <c r="C39" s="6">
        <f t="shared" si="10"/>
        <v>9770</v>
      </c>
      <c r="D39" s="7">
        <f t="shared" si="6"/>
        <v>2980</v>
      </c>
      <c r="E39" s="24">
        <f t="shared" si="1"/>
        <v>110.1999995246951</v>
      </c>
      <c r="G39" s="9">
        <f t="shared" si="7"/>
        <v>7.3000000000000185</v>
      </c>
      <c r="H39" s="5">
        <f t="shared" si="8"/>
        <v>7.299999968514293</v>
      </c>
      <c r="I39" s="6">
        <f t="shared" si="2"/>
        <v>26370</v>
      </c>
      <c r="J39" s="7">
        <f t="shared" si="9"/>
        <v>8040</v>
      </c>
      <c r="K39" s="24">
        <f t="shared" si="3"/>
        <v>55.47999976070864</v>
      </c>
    </row>
    <row r="40" spans="1:11" ht="12">
      <c r="A40" s="9">
        <f t="shared" si="4"/>
        <v>14.300000000000022</v>
      </c>
      <c r="B40" s="5">
        <f t="shared" si="5"/>
        <v>14.299999938322506</v>
      </c>
      <c r="C40" s="6">
        <f t="shared" si="10"/>
        <v>10120</v>
      </c>
      <c r="D40" s="7">
        <f t="shared" si="6"/>
        <v>3090</v>
      </c>
      <c r="E40" s="24">
        <f t="shared" si="1"/>
        <v>108.67999953125106</v>
      </c>
      <c r="G40" s="9">
        <f t="shared" si="7"/>
        <v>7.100000000000018</v>
      </c>
      <c r="H40" s="5">
        <f t="shared" si="8"/>
        <v>7.099999969376916</v>
      </c>
      <c r="I40" s="6">
        <f t="shared" si="2"/>
        <v>26990</v>
      </c>
      <c r="J40" s="7">
        <f t="shared" si="9"/>
        <v>8230</v>
      </c>
      <c r="K40" s="24">
        <f t="shared" si="3"/>
        <v>53.95999976726456</v>
      </c>
    </row>
    <row r="41" spans="1:11" ht="12">
      <c r="A41" s="9">
        <f t="shared" si="4"/>
        <v>14.100000000000023</v>
      </c>
      <c r="B41" s="5">
        <f t="shared" si="5"/>
        <v>14.09999993918513</v>
      </c>
      <c r="C41" s="6">
        <f t="shared" si="10"/>
        <v>10480</v>
      </c>
      <c r="D41" s="7">
        <f t="shared" si="6"/>
        <v>3200</v>
      </c>
      <c r="E41" s="24">
        <f t="shared" si="1"/>
        <v>107.15999953780698</v>
      </c>
      <c r="G41" s="9">
        <f t="shared" si="7"/>
        <v>6.900000000000018</v>
      </c>
      <c r="H41" s="5">
        <f t="shared" si="8"/>
        <v>6.899999970239539</v>
      </c>
      <c r="I41" s="6">
        <f t="shared" si="2"/>
        <v>27630</v>
      </c>
      <c r="J41" s="7">
        <f t="shared" si="9"/>
        <v>8420</v>
      </c>
      <c r="K41" s="24">
        <f t="shared" si="3"/>
        <v>52.43999977382049</v>
      </c>
    </row>
    <row r="42" spans="1:11" ht="12">
      <c r="A42" s="9">
        <f t="shared" si="4"/>
        <v>13.900000000000023</v>
      </c>
      <c r="B42" s="5">
        <f t="shared" si="5"/>
        <v>13.899999940047753</v>
      </c>
      <c r="C42" s="6">
        <f t="shared" si="10"/>
        <v>10850</v>
      </c>
      <c r="D42" s="7">
        <f t="shared" si="6"/>
        <v>3310</v>
      </c>
      <c r="E42" s="24">
        <f t="shared" si="1"/>
        <v>105.63999954436292</v>
      </c>
      <c r="G42" s="9">
        <f t="shared" si="7"/>
        <v>6.700000000000018</v>
      </c>
      <c r="H42" s="5">
        <f t="shared" si="8"/>
        <v>6.699999971102161</v>
      </c>
      <c r="I42" s="6">
        <f t="shared" si="2"/>
        <v>28290</v>
      </c>
      <c r="J42" s="7">
        <f t="shared" si="9"/>
        <v>8620</v>
      </c>
      <c r="K42" s="24">
        <f t="shared" si="3"/>
        <v>50.91999978037642</v>
      </c>
    </row>
    <row r="43" ht="12">
      <c r="K43" s="22"/>
    </row>
    <row r="44" ht="12">
      <c r="K44" s="22"/>
    </row>
    <row r="45" ht="12">
      <c r="K45" s="22"/>
    </row>
    <row r="46" ht="12">
      <c r="K46" s="22"/>
    </row>
    <row r="47" ht="12">
      <c r="K47" s="22"/>
    </row>
  </sheetData>
  <sheetProtection/>
  <mergeCells count="5">
    <mergeCell ref="A4:C4"/>
    <mergeCell ref="A5:C5"/>
    <mergeCell ref="A1:J1"/>
    <mergeCell ref="A2:C2"/>
    <mergeCell ref="G2:I2"/>
  </mergeCells>
  <printOptions/>
  <pageMargins left="0.75" right="0.75" top="1" bottom="1" header="0.5" footer="0.5"/>
  <pageSetup orientation="portrait" scale="85"/>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Stan Pillman</cp:lastModifiedBy>
  <cp:lastPrinted>2010-12-30T14:50:36Z</cp:lastPrinted>
  <dcterms:created xsi:type="dcterms:W3CDTF">2001-11-02T01:20:35Z</dcterms:created>
  <dcterms:modified xsi:type="dcterms:W3CDTF">2018-05-24T21:25:29Z</dcterms:modified>
  <cp:category/>
  <cp:version/>
  <cp:contentType/>
  <cp:contentStatus/>
</cp:coreProperties>
</file>